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hris\OneDrive - FPSC\OneDrive - Family Promise of Sussex County (501 c3)\Documents\CoC\"/>
    </mc:Choice>
  </mc:AlternateContent>
  <xr:revisionPtr revIDLastSave="0" documentId="11_6F3D8D20F6767640F54191AD58BC37BF26159516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C20" i="1"/>
  <c r="C19" i="1"/>
  <c r="E19" i="1"/>
  <c r="E37" i="1"/>
  <c r="F37" i="1" s="1"/>
  <c r="F55" i="1" s="1"/>
  <c r="F30" i="1"/>
  <c r="F17" i="1"/>
  <c r="F24" i="1"/>
  <c r="F14" i="1"/>
  <c r="F26" i="1"/>
  <c r="F40" i="1"/>
  <c r="F45" i="1"/>
  <c r="F47" i="1"/>
  <c r="F49" i="1"/>
  <c r="F51" i="1"/>
  <c r="F53" i="1"/>
  <c r="F22" i="1"/>
</calcChain>
</file>

<file path=xl/sharedStrings.xml><?xml version="1.0" encoding="utf-8"?>
<sst xmlns="http://schemas.openxmlformats.org/spreadsheetml/2006/main" count="42" uniqueCount="42">
  <si>
    <t>Tri-County Continuum of Care</t>
  </si>
  <si>
    <t>Prioritization Tool</t>
  </si>
  <si>
    <t>Client Name:</t>
  </si>
  <si>
    <t>Client ID:</t>
  </si>
  <si>
    <t>Household Size:</t>
  </si>
  <si>
    <t>Age, Gender of Members:</t>
  </si>
  <si>
    <t>Completed By:</t>
  </si>
  <si>
    <t>Date Completed:</t>
  </si>
  <si>
    <t>Answer</t>
  </si>
  <si>
    <t>Score</t>
  </si>
  <si>
    <t>What is the household's current housing location?</t>
  </si>
  <si>
    <t>How long has the household been in their current housing location?</t>
  </si>
  <si>
    <t>How many months has the household been in their current housing location? (if less than 1 full month, but more than 1 day, answer '1')</t>
  </si>
  <si>
    <t>What was the household's residence prior to its current location?</t>
  </si>
  <si>
    <t>If the household came from a Place not meant for habitation, Emergency shelter including hotel/motel paid by agency, or a Safe haven, how many months was the household continuously on the street, in emergency shelter, or safe haven prior to entering the current housing location: (if less than 1 month, but more than 1 day, answer '1')</t>
  </si>
  <si>
    <t>Total Current Time:</t>
  </si>
  <si>
    <t>Total Months Continuously Homeless:</t>
  </si>
  <si>
    <t>Total Previous Time:</t>
  </si>
  <si>
    <t>Number of separate times the household has been on the street, in an emergency shelter, or safe haven in the past 3 years, including current episode:</t>
  </si>
  <si>
    <t>What is the total number of months the household has been on the streets, in an emergency shelter or a safe haven in the past 3 years?</t>
  </si>
  <si>
    <t>Does any member of the household have a disability?</t>
  </si>
  <si>
    <t>If identified a disability, is this disability expected to be of long-continued and indefinite duration and substantially impairs their ability to live independently?</t>
  </si>
  <si>
    <t>If yes, specify the disabilities identified by the household:</t>
  </si>
  <si>
    <t>Alcohol and/or drug abuse</t>
  </si>
  <si>
    <t>Chronic health condition</t>
  </si>
  <si>
    <t>Developmental disability</t>
  </si>
  <si>
    <t>HIV/AIDS</t>
  </si>
  <si>
    <t>Mental Health Issue</t>
  </si>
  <si>
    <t>Physical Disability</t>
  </si>
  <si>
    <t>Does the household meet the definition of chronically homeless?</t>
  </si>
  <si>
    <t>Does the household receive income from any of the following sources?</t>
  </si>
  <si>
    <t>Supplemental Security Income (SSI)</t>
  </si>
  <si>
    <t>Social Security Disability Insurance (SSDI)</t>
  </si>
  <si>
    <t>VA Service-Connected Disability Compensation</t>
  </si>
  <si>
    <t>VA Non-Service Connected Disability Pension</t>
  </si>
  <si>
    <t>No Source of Income</t>
  </si>
  <si>
    <t>Is the household's income less than $800 per month?</t>
  </si>
  <si>
    <t>Has any member of the household been a victim/survivor of domestic violence within the past 6 months?</t>
  </si>
  <si>
    <t>How many times has any member of the household had an incident with police, or been incarcerated or arrested in the past year?</t>
  </si>
  <si>
    <t>How many times has any member of the household been to the emergency room or been hospitalized in the past year?</t>
  </si>
  <si>
    <t>How many times has any member of the household been to a psychiatric hospital or mental health facility in the past year?</t>
  </si>
  <si>
    <t>Total Household Prioritization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</si>
</sst>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workbookViewId="0">
      <selection activeCell="F8" sqref="F8"/>
    </sheetView>
  </sheetViews>
  <sheetFormatPr defaultColWidth="11" defaultRowHeight="15.75" x14ac:dyDescent="0.25"/>
  <cols>
    <col min="1" max="1" width="4.875" style="2" customWidth="1"/>
    <col min="2" max="2" width="17.625" customWidth="1"/>
    <col min="3" max="4" width="20.375" customWidth="1"/>
    <col min="5" max="5" width="28.375" customWidth="1"/>
    <col min="6" max="6" width="13.375" customWidth="1"/>
  </cols>
  <sheetData>
    <row r="1" spans="1:6" ht="18.75" x14ac:dyDescent="0.3">
      <c r="A1" s="30" t="s">
        <v>0</v>
      </c>
      <c r="B1" s="30"/>
      <c r="C1" s="30"/>
      <c r="D1" s="30"/>
      <c r="E1" s="30"/>
      <c r="F1" s="30"/>
    </row>
    <row r="2" spans="1:6" ht="18.75" x14ac:dyDescent="0.3">
      <c r="A2" s="30" t="s">
        <v>1</v>
      </c>
      <c r="B2" s="30"/>
      <c r="C2" s="30"/>
      <c r="D2" s="30"/>
      <c r="E2" s="30"/>
      <c r="F2" s="30"/>
    </row>
    <row r="4" spans="1:6" x14ac:dyDescent="0.25">
      <c r="A4" s="25" t="s">
        <v>2</v>
      </c>
      <c r="B4" s="25"/>
      <c r="C4" s="26"/>
      <c r="D4" s="26"/>
      <c r="E4" s="26"/>
      <c r="F4" s="3"/>
    </row>
    <row r="5" spans="1:6" x14ac:dyDescent="0.25">
      <c r="A5" s="25" t="s">
        <v>3</v>
      </c>
      <c r="B5" s="25"/>
      <c r="C5" s="26"/>
      <c r="D5" s="26"/>
      <c r="E5" s="26"/>
      <c r="F5" s="3"/>
    </row>
    <row r="6" spans="1:6" x14ac:dyDescent="0.25">
      <c r="A6" s="25" t="s">
        <v>4</v>
      </c>
      <c r="B6" s="25"/>
      <c r="C6" s="26"/>
      <c r="D6" s="26"/>
      <c r="E6" s="26"/>
      <c r="F6" s="3"/>
    </row>
    <row r="7" spans="1:6" x14ac:dyDescent="0.25">
      <c r="A7" s="25" t="s">
        <v>5</v>
      </c>
      <c r="B7" s="25"/>
      <c r="C7" s="26"/>
      <c r="D7" s="26"/>
      <c r="E7" s="26"/>
      <c r="F7" s="3"/>
    </row>
    <row r="8" spans="1:6" ht="15.95" customHeight="1" x14ac:dyDescent="0.25">
      <c r="A8" s="25" t="s">
        <v>6</v>
      </c>
      <c r="B8" s="25"/>
      <c r="C8" s="26"/>
      <c r="D8" s="26"/>
      <c r="E8" s="26"/>
      <c r="F8" s="3"/>
    </row>
    <row r="9" spans="1:6" x14ac:dyDescent="0.25">
      <c r="A9" s="25" t="s">
        <v>7</v>
      </c>
      <c r="B9" s="25"/>
      <c r="C9" s="26"/>
      <c r="D9" s="26"/>
      <c r="E9" s="26"/>
      <c r="F9" s="3"/>
    </row>
    <row r="10" spans="1:6" x14ac:dyDescent="0.25">
      <c r="A10" s="1"/>
      <c r="B10" s="1"/>
    </row>
    <row r="11" spans="1:6" x14ac:dyDescent="0.25">
      <c r="E11" s="4" t="s">
        <v>8</v>
      </c>
      <c r="F11" s="4" t="s">
        <v>9</v>
      </c>
    </row>
    <row r="12" spans="1:6" ht="32.1" customHeight="1" x14ac:dyDescent="0.25">
      <c r="A12" s="10">
        <v>1</v>
      </c>
      <c r="B12" s="24" t="s">
        <v>10</v>
      </c>
      <c r="C12" s="24"/>
      <c r="D12" s="24"/>
      <c r="E12" s="7"/>
      <c r="F12" s="10">
        <f>IF(E12="Place not meant for habitation",3,0)+IF(E12="Transitional housing",0,0)+IF(E12="Emergency shelter including hotel/motel paid by agency",1,0)+IF(E12="Safe haven",1,0)</f>
        <v>0</v>
      </c>
    </row>
    <row r="14" spans="1:6" ht="32.1" customHeight="1" x14ac:dyDescent="0.25">
      <c r="A14" s="31">
        <v>2</v>
      </c>
      <c r="B14" s="28" t="s">
        <v>11</v>
      </c>
      <c r="C14" s="28"/>
      <c r="D14" s="28"/>
      <c r="E14" s="7"/>
      <c r="F14" s="17">
        <f>IF(E14="90 days or fewer",0,0)+IF(E14="91 days to 365 days",1,0)+IF(E14="More than 365 days",3,0)</f>
        <v>0</v>
      </c>
    </row>
    <row r="15" spans="1:6" ht="30.95" customHeight="1" x14ac:dyDescent="0.25">
      <c r="A15" s="31"/>
      <c r="B15" s="28" t="s">
        <v>12</v>
      </c>
      <c r="C15" s="28"/>
      <c r="D15" s="28"/>
      <c r="E15" s="7"/>
      <c r="F15" s="19"/>
    </row>
    <row r="17" spans="1:6" ht="30.95" customHeight="1" x14ac:dyDescent="0.25">
      <c r="A17" s="10">
        <v>3</v>
      </c>
      <c r="B17" s="12" t="s">
        <v>13</v>
      </c>
      <c r="C17" s="12"/>
      <c r="D17" s="12"/>
      <c r="E17" s="7"/>
      <c r="F17" s="17">
        <f>IF(E17="Place not meant for habitation",3,0)+IF(E17="Emergency shelter including hotel/motel paid by agency",1,0)+IF(E17="Safe haven",1,0)</f>
        <v>0</v>
      </c>
    </row>
    <row r="18" spans="1:6" ht="96.95" customHeight="1" x14ac:dyDescent="0.25">
      <c r="A18" s="17">
        <v>4</v>
      </c>
      <c r="B18" s="12" t="s">
        <v>14</v>
      </c>
      <c r="C18" s="12"/>
      <c r="D18" s="12"/>
      <c r="E18" s="7"/>
      <c r="F18" s="18"/>
    </row>
    <row r="19" spans="1:6" x14ac:dyDescent="0.25">
      <c r="A19" s="18"/>
      <c r="B19" s="11" t="s">
        <v>15</v>
      </c>
      <c r="C19" s="11">
        <f>IF(AND(OR(E12="Place not meant for habitation",E12="Transitional Housing",E12="Emergency shelter including hotel/motel paid by agency",E12="Safe Haven"),E15=1),1,0)+IF(AND(OR(E12="Place not meant for habitation",E12="Transitional Housing",E12="Emergency shelter including hotel/motel paid by agency",E12="Safe Haven"),E15=2),2,0)+IF(AND(OR(E12="Place not meant for habitation",E12="Transitional Housing",E12="Emergency shelter including hotel/motel paid by agency",E12="Safe Haven"),E15=3),3,0)+IF(AND(OR(E12="Place not meant for habitation",E12="Transitional Housing",E12="Emergency shelter including hotel/motel paid by agency",E12="Safe Haven"),E15=4),4,0)+IF(AND(OR(E12="Place not meant for habitation",E12="Transitional Housing",E12="Emergency shelter including hotel/motel paid by agency",E12="Safe Haven"),E15=5),5,0)+IF(AND(OR(E12="Place not meant for habitation",E12="Transitional Housing",E12="Emergency shelter including hotel/motel paid by agency",E12="Safe Haven"),E15=6),6,0)+IF(AND(OR(E12="Place not meant for habitation",E12="Transitional Housing",E12="Emergency shelter including hotel/motel paid by agency",E12="Safe Haven"),E15=7),7,0)+IF(AND(OR(E12="Place not meant for habitation",E12="Transitional Housing",E12="Emergency shelter including hotel/motel paid by agency",E12="Safe Haven"),E15=8),8,0)+IF(AND(OR(E12="Place not meant for habitation",E12="Transitional Housing",E12="Emergency shelter including hotel/motel paid by agency",E12="Safe Haven"),E15=9),9,0)+IF(AND(OR(E12="Place not meant for habitation",E12="Transitional Housing",E12="Emergency shelter including hotel/motel paid by agency",E12="Safe Haven"),E15=10),10,0)+IF(AND(OR(E12="Place not meant for habitation",E12="Transitional Housing",E12="Emergency shelter including hotel/motel paid by agency",E12="Safe Haven"),E15=11),11,0)+IF(AND(OR(E12="Place not meant for habitation",E12="Transitional Housing",E12="Emergency shelter including hotel/motel paid by agency",E12="Safe Haven"),E15="12 or more"),12,0)</f>
        <v>0</v>
      </c>
      <c r="D19" s="32" t="s">
        <v>16</v>
      </c>
      <c r="E19" s="29">
        <f>C19+C20</f>
        <v>0</v>
      </c>
      <c r="F19" s="18"/>
    </row>
    <row r="20" spans="1:6" x14ac:dyDescent="0.25">
      <c r="A20" s="19"/>
      <c r="B20" s="6" t="s">
        <v>17</v>
      </c>
      <c r="C20" s="11">
        <f>IF(AND(OR(E17="Place not meant for habitation",E17="Emergency shelter including hotel/motel paid by agency",E17="Safe Haven"),E18=1),1,0)+IF(AND(OR(E17="Place not meant for habitation",E17="Emergency shelter including hotel/motel paid by agency",E17="Safe Haven"),E18=2),2,0)+IF(AND(OR(E17="Place not meant for habitation",E17="Emergency shelter including hotel/motel paid by agency",E17="Safe Haven"),E18=3),3,0)+IF(AND(OR(E17="Place not meant for habitation",E17="Emergency shelter including hotel/motel paid by agency",E17="Safe Haven"),E18=4),4,0)+IF(AND(OR(E17="Place not meant for habitation",E17="Emergency shelter including hotel/motel paid by agency",E17="Safe Haven"),E18=5),5,0)+IF(AND(OR(E17="Place not meant for habitation",E17="Emergency shelter including hotel/motel paid by agency",E17="Safe Haven"),E18=6),6,0)+IF(AND(OR(E17="Place not meant for habitation",E17="Emergency shelter including hotel/motel paid by agency",E17="Safe Haven"),E18=7),7,0)+IF(AND(OR(E17="Place not meant for habitation",E17="Emergency shelter including hotel/motel paid by agency",E17="Safe Haven"),E18=8),8,0)+IF(AND(OR(E17="Place not meant for habitation",E17="Emergency shelter including hotel/motel paid by agency",E17="Safe Haven"),E18=9),9,0)+IF(AND(OR(E17="Place not meant for habitation",E17="Emergency shelter including hotel/motel paid by agency",E17="Safe Haven"),E18=10),10,0)+IF(AND(OR(E17="Place not meant for habitation",E17="Emergency shelter including hotel/motel paid by agency",E17="Safe Haven"),E18=11),11,0)+IF(AND(OR(E17="Place not meant for habitation",E17="Emergency shelter including hotel/motel paid by agency",E17="Safe Haven"),E18="12 or more"),12,0)</f>
        <v>0</v>
      </c>
      <c r="D20" s="32"/>
      <c r="E20" s="29"/>
      <c r="F20" s="19"/>
    </row>
    <row r="21" spans="1:6" x14ac:dyDescent="0.25">
      <c r="C21" s="5"/>
    </row>
    <row r="22" spans="1:6" ht="50.1" customHeight="1" x14ac:dyDescent="0.25">
      <c r="A22" s="10">
        <v>5</v>
      </c>
      <c r="B22" s="12" t="s">
        <v>18</v>
      </c>
      <c r="C22" s="12"/>
      <c r="D22" s="12"/>
      <c r="E22" s="8"/>
      <c r="F22" s="10">
        <f>IF(E22="2 times",3,0)+IF(E22="3 times",3,0)+IF(E22="4 times or more",5,0)</f>
        <v>0</v>
      </c>
    </row>
    <row r="23" spans="1:6" ht="15.95" customHeight="1" x14ac:dyDescent="0.25">
      <c r="A23"/>
    </row>
    <row r="24" spans="1:6" ht="30.95" customHeight="1" x14ac:dyDescent="0.25">
      <c r="A24" s="10">
        <v>6</v>
      </c>
      <c r="B24" s="12" t="s">
        <v>19</v>
      </c>
      <c r="C24" s="12"/>
      <c r="D24" s="12"/>
      <c r="E24" s="8"/>
      <c r="F24" s="10">
        <f>IF(AND(E24="12 months or more"),5,0)+IF(AND(E24="11 months"),3,0)+IF(AND(E24="10 months"),3,0)+IF(AND(E24="9 months"),3,0)+IF(AND(E24="8 months"),3,0)+IF(AND(E24="7 months"),3,0)+IF(AND(E24="6 months"),3,0)</f>
        <v>0</v>
      </c>
    </row>
    <row r="26" spans="1:6" ht="30.95" customHeight="1" x14ac:dyDescent="0.25">
      <c r="A26" s="17">
        <v>7</v>
      </c>
      <c r="B26" s="24" t="s">
        <v>20</v>
      </c>
      <c r="C26" s="24"/>
      <c r="D26" s="24"/>
      <c r="E26" s="8"/>
      <c r="F26" s="17">
        <f>IF(E26="Yes",3,0)</f>
        <v>0</v>
      </c>
    </row>
    <row r="27" spans="1:6" ht="48" customHeight="1" x14ac:dyDescent="0.25">
      <c r="A27" s="19"/>
      <c r="B27" s="12" t="s">
        <v>21</v>
      </c>
      <c r="C27" s="12"/>
      <c r="D27" s="12"/>
      <c r="E27" s="8"/>
      <c r="F27" s="19"/>
    </row>
    <row r="29" spans="1:6" x14ac:dyDescent="0.25">
      <c r="A29" s="17">
        <v>8</v>
      </c>
      <c r="B29" s="27" t="s">
        <v>22</v>
      </c>
      <c r="C29" s="27"/>
      <c r="D29" s="27"/>
      <c r="E29" s="27"/>
      <c r="F29" s="27"/>
    </row>
    <row r="30" spans="1:6" x14ac:dyDescent="0.25">
      <c r="A30" s="18"/>
      <c r="B30" s="23" t="s">
        <v>23</v>
      </c>
      <c r="C30" s="23"/>
      <c r="D30" s="23"/>
      <c r="E30" s="8"/>
      <c r="F30" s="17">
        <f>IF(AND(OR(E30="Yes"),E31="Yes",E34="Yes"),5,IF(AND(OR(E30="Yes"),E33="Yes",E34="Yes"),5,IF(AND(OR(E30="Yes"),E33="Yes",E34="Yes"),5,IF(AND(OR(E30="Yes"),E34="Yes"),3,0))))</f>
        <v>0</v>
      </c>
    </row>
    <row r="31" spans="1:6" x14ac:dyDescent="0.25">
      <c r="A31" s="18"/>
      <c r="B31" s="23" t="s">
        <v>24</v>
      </c>
      <c r="C31" s="23"/>
      <c r="D31" s="23"/>
      <c r="E31" s="8"/>
      <c r="F31" s="18"/>
    </row>
    <row r="32" spans="1:6" x14ac:dyDescent="0.25">
      <c r="A32" s="18"/>
      <c r="B32" s="23" t="s">
        <v>25</v>
      </c>
      <c r="C32" s="23"/>
      <c r="D32" s="23"/>
      <c r="E32" s="8"/>
      <c r="F32" s="18"/>
    </row>
    <row r="33" spans="1:6" x14ac:dyDescent="0.25">
      <c r="A33" s="18"/>
      <c r="B33" s="23" t="s">
        <v>26</v>
      </c>
      <c r="C33" s="23"/>
      <c r="D33" s="23"/>
      <c r="E33" s="8"/>
      <c r="F33" s="18"/>
    </row>
    <row r="34" spans="1:6" x14ac:dyDescent="0.25">
      <c r="A34" s="18"/>
      <c r="B34" s="23" t="s">
        <v>27</v>
      </c>
      <c r="C34" s="23"/>
      <c r="D34" s="23"/>
      <c r="E34" s="8"/>
      <c r="F34" s="18"/>
    </row>
    <row r="35" spans="1:6" x14ac:dyDescent="0.25">
      <c r="A35" s="19"/>
      <c r="B35" s="23" t="s">
        <v>28</v>
      </c>
      <c r="C35" s="23"/>
      <c r="D35" s="23"/>
      <c r="E35" s="8"/>
      <c r="F35" s="19"/>
    </row>
    <row r="37" spans="1:6" ht="32.1" customHeight="1" x14ac:dyDescent="0.25">
      <c r="A37" s="10">
        <v>9</v>
      </c>
      <c r="B37" s="24" t="s">
        <v>29</v>
      </c>
      <c r="C37" s="24"/>
      <c r="D37" s="24"/>
      <c r="E37" s="9" t="str">
        <f>IF(AND(OR(E12="Place not meant for habitation",E12="Emergency shelter including hotel/motel paid by agency",E12="Safe haven"),E22="4 times or more",E24="12 months or more",E26="Yes",E27="Yes"),"Yes",IF(AND(OR(E12="Place not meant for habitation",E12="Emergency shelter including hotel/motel paid by agency",E12="Safe haven"),E19&gt;11,E26="Yes",E27="Yes"),"Yes","No"))</f>
        <v>No</v>
      </c>
      <c r="F37" s="10">
        <f>IF(E37="Yes",5,0)</f>
        <v>0</v>
      </c>
    </row>
    <row r="39" spans="1:6" x14ac:dyDescent="0.25">
      <c r="A39" s="31">
        <v>10</v>
      </c>
      <c r="B39" s="27" t="s">
        <v>30</v>
      </c>
      <c r="C39" s="27"/>
      <c r="D39" s="27"/>
      <c r="E39" s="27"/>
      <c r="F39" s="27"/>
    </row>
    <row r="40" spans="1:6" x14ac:dyDescent="0.25">
      <c r="A40" s="31"/>
      <c r="B40" s="23" t="s">
        <v>31</v>
      </c>
      <c r="C40" s="23"/>
      <c r="D40" s="23"/>
      <c r="E40" s="20"/>
      <c r="F40" s="17">
        <f>IF(E40="Yes",3,0)</f>
        <v>0</v>
      </c>
    </row>
    <row r="41" spans="1:6" x14ac:dyDescent="0.25">
      <c r="A41" s="31"/>
      <c r="B41" s="23" t="s">
        <v>32</v>
      </c>
      <c r="C41" s="23"/>
      <c r="D41" s="23"/>
      <c r="E41" s="21"/>
      <c r="F41" s="18"/>
    </row>
    <row r="42" spans="1:6" x14ac:dyDescent="0.25">
      <c r="A42" s="31"/>
      <c r="B42" s="23" t="s">
        <v>33</v>
      </c>
      <c r="C42" s="23"/>
      <c r="D42" s="23"/>
      <c r="E42" s="21"/>
      <c r="F42" s="18"/>
    </row>
    <row r="43" spans="1:6" x14ac:dyDescent="0.25">
      <c r="A43" s="31"/>
      <c r="B43" s="23" t="s">
        <v>34</v>
      </c>
      <c r="C43" s="23"/>
      <c r="D43" s="23"/>
      <c r="E43" s="21"/>
      <c r="F43" s="18"/>
    </row>
    <row r="44" spans="1:6" x14ac:dyDescent="0.25">
      <c r="A44" s="31"/>
      <c r="B44" s="23" t="s">
        <v>35</v>
      </c>
      <c r="C44" s="23"/>
      <c r="D44" s="23"/>
      <c r="E44" s="22"/>
      <c r="F44" s="19"/>
    </row>
    <row r="45" spans="1:6" ht="30.95" customHeight="1" x14ac:dyDescent="0.25">
      <c r="A45" s="31"/>
      <c r="B45" s="24" t="s">
        <v>36</v>
      </c>
      <c r="C45" s="24"/>
      <c r="D45" s="24"/>
      <c r="E45" s="8"/>
      <c r="F45" s="10">
        <f>IF(E45="Yes",3,0)</f>
        <v>0</v>
      </c>
    </row>
    <row r="47" spans="1:6" ht="30.95" customHeight="1" x14ac:dyDescent="0.25">
      <c r="A47" s="10">
        <v>11</v>
      </c>
      <c r="B47" s="12" t="s">
        <v>37</v>
      </c>
      <c r="C47" s="12"/>
      <c r="D47" s="12"/>
      <c r="E47" s="8"/>
      <c r="F47" s="10">
        <f>IF(E47="Yes",2,0)</f>
        <v>0</v>
      </c>
    </row>
    <row r="49" spans="1:6" ht="30.95" customHeight="1" x14ac:dyDescent="0.25">
      <c r="A49" s="10">
        <v>12</v>
      </c>
      <c r="B49" s="12" t="s">
        <v>38</v>
      </c>
      <c r="C49" s="12"/>
      <c r="D49" s="12"/>
      <c r="E49" s="8"/>
      <c r="F49" s="10">
        <f>IF(E49="2 times",3,0)+IF(E49="3 times",3,0)+IF(E49="4 or more times",5,0)</f>
        <v>0</v>
      </c>
    </row>
    <row r="51" spans="1:6" ht="30.95" customHeight="1" x14ac:dyDescent="0.25">
      <c r="A51" s="10">
        <v>13</v>
      </c>
      <c r="B51" s="12" t="s">
        <v>39</v>
      </c>
      <c r="C51" s="12"/>
      <c r="D51" s="12"/>
      <c r="E51" s="8"/>
      <c r="F51" s="10">
        <f>IF(E51="2 times",3,0)+IF(E51="3 times",3,0)+IF(E51="4 or more times",5,0)</f>
        <v>0</v>
      </c>
    </row>
    <row r="53" spans="1:6" ht="30.95" customHeight="1" x14ac:dyDescent="0.25">
      <c r="A53" s="10">
        <v>14</v>
      </c>
      <c r="B53" s="12" t="s">
        <v>40</v>
      </c>
      <c r="C53" s="12"/>
      <c r="D53" s="12"/>
      <c r="E53" s="8"/>
      <c r="F53" s="10">
        <f>IF(E53="1 time",3,0)+IF(E53="2 or more times",5,0)</f>
        <v>0</v>
      </c>
    </row>
    <row r="54" spans="1:6" ht="16.5" thickBot="1" x14ac:dyDescent="0.3"/>
    <row r="55" spans="1:6" x14ac:dyDescent="0.25">
      <c r="E55" s="13" t="s">
        <v>41</v>
      </c>
      <c r="F55" s="15">
        <f>F12+F14+F17+F22+F24+F26+F30+F37+F40+F45+F47+F49+F51+F53</f>
        <v>0</v>
      </c>
    </row>
    <row r="56" spans="1:6" ht="16.5" thickBot="1" x14ac:dyDescent="0.3">
      <c r="E56" s="14"/>
      <c r="F56" s="16"/>
    </row>
  </sheetData>
  <sheetProtection password="C362" sheet="1" objects="1" scenarios="1"/>
  <mergeCells count="57">
    <mergeCell ref="A39:A45"/>
    <mergeCell ref="A4:B4"/>
    <mergeCell ref="B15:D15"/>
    <mergeCell ref="A14:A15"/>
    <mergeCell ref="F14:F15"/>
    <mergeCell ref="B37:D37"/>
    <mergeCell ref="B26:D26"/>
    <mergeCell ref="B29:F29"/>
    <mergeCell ref="B35:D35"/>
    <mergeCell ref="B34:D34"/>
    <mergeCell ref="B33:D33"/>
    <mergeCell ref="B32:D32"/>
    <mergeCell ref="B31:D31"/>
    <mergeCell ref="B30:D30"/>
    <mergeCell ref="B17:D17"/>
    <mergeCell ref="B18:D18"/>
    <mergeCell ref="A18:A20"/>
    <mergeCell ref="F30:F35"/>
    <mergeCell ref="A26:A27"/>
    <mergeCell ref="F26:F27"/>
    <mergeCell ref="A29:A35"/>
    <mergeCell ref="D19:D20"/>
    <mergeCell ref="B22:D22"/>
    <mergeCell ref="A1:F1"/>
    <mergeCell ref="A2:F2"/>
    <mergeCell ref="C4:E4"/>
    <mergeCell ref="C7:E7"/>
    <mergeCell ref="C6:E6"/>
    <mergeCell ref="C5:E5"/>
    <mergeCell ref="A5:B5"/>
    <mergeCell ref="A6:B6"/>
    <mergeCell ref="A7:B7"/>
    <mergeCell ref="B12:D12"/>
    <mergeCell ref="B49:D49"/>
    <mergeCell ref="A8:B8"/>
    <mergeCell ref="C8:E8"/>
    <mergeCell ref="A9:B9"/>
    <mergeCell ref="C9:E9"/>
    <mergeCell ref="B39:F39"/>
    <mergeCell ref="B14:D14"/>
    <mergeCell ref="E19:E20"/>
    <mergeCell ref="B24:D24"/>
    <mergeCell ref="B41:D41"/>
    <mergeCell ref="B27:D27"/>
    <mergeCell ref="F17:F20"/>
    <mergeCell ref="B51:D51"/>
    <mergeCell ref="B53:D53"/>
    <mergeCell ref="E55:E56"/>
    <mergeCell ref="F55:F56"/>
    <mergeCell ref="F40:F44"/>
    <mergeCell ref="E40:E44"/>
    <mergeCell ref="B47:D47"/>
    <mergeCell ref="B40:D40"/>
    <mergeCell ref="B44:D44"/>
    <mergeCell ref="B43:D43"/>
    <mergeCell ref="B42:D42"/>
    <mergeCell ref="B45:D45"/>
  </mergeCells>
  <phoneticPr fontId="5" type="noConversion"/>
  <dataValidations count="9">
    <dataValidation type="list" allowBlank="1" showInputMessage="1" showErrorMessage="1" sqref="E12" xr:uid="{00000000-0002-0000-0000-000000000000}">
      <formula1>"Place not meant for habitation, Emergency shelter including hotel/motel paid by agency, Safe haven, Transitional housing, Other"</formula1>
    </dataValidation>
    <dataValidation type="list" allowBlank="1" showInputMessage="1" showErrorMessage="1" sqref="E22" xr:uid="{00000000-0002-0000-0000-000001000000}">
      <formula1>"Never in the past 3 years, 1 time, 2 times, 3 times, 4 times or more"</formula1>
    </dataValidation>
    <dataValidation type="list" allowBlank="1" showInputMessage="1" showErrorMessage="1" sqref="E45 E30:E35 E26:E27 E40 E47" xr:uid="{00000000-0002-0000-0000-000002000000}">
      <formula1>"Yes, No"</formula1>
    </dataValidation>
    <dataValidation type="list" allowBlank="1" showInputMessage="1" showErrorMessage="1" sqref="E24" xr:uid="{00000000-0002-0000-0000-000003000000}">
      <formula1>"1 month (this is the first episode), 2 months, 3 months, 4 months, 5 months, 6 months, 7 months, 8 months, 9 months, 10 months, 11 months, 12 months or more"</formula1>
    </dataValidation>
    <dataValidation type="list" allowBlank="1" showInputMessage="1" showErrorMessage="1" sqref="E49 E51" xr:uid="{00000000-0002-0000-0000-000004000000}">
      <formula1>"0 times, 1 time, 2 times, 3 times, 4 or more times"</formula1>
    </dataValidation>
    <dataValidation type="list" allowBlank="1" showInputMessage="1" showErrorMessage="1" sqref="E53" xr:uid="{00000000-0002-0000-0000-000005000000}">
      <formula1>"0 times, 1 time, 2 or more times"</formula1>
    </dataValidation>
    <dataValidation type="list" allowBlank="1" showInputMessage="1" showErrorMessage="1" sqref="E14" xr:uid="{00000000-0002-0000-0000-000006000000}">
      <formula1>"90 days or fewer, 91 days to 365 days, More than 365 days"</formula1>
    </dataValidation>
    <dataValidation type="list" allowBlank="1" showInputMessage="1" showErrorMessage="1" sqref="E17" xr:uid="{00000000-0002-0000-0000-000007000000}">
      <formula1>"Place not meant for habitation, Emergency shelter including hotel/motel paid by agency, Safe haven, Other"</formula1>
    </dataValidation>
    <dataValidation type="list" allowBlank="1" showInputMessage="1" showErrorMessage="1" sqref="E15 E18" xr:uid="{00000000-0002-0000-0000-000008000000}">
      <formula1>"1, 2, 3, 4, 5, 6, 7, 8, 9, 10, 11, 12 or more"</formula1>
    </dataValidation>
  </dataValidations>
  <pageMargins left="0.7" right="0.7" top="0.75" bottom="0.75" header="0.3" footer="0.3"/>
  <pageSetup scale="81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Chris</cp:lastModifiedBy>
  <cp:revision/>
  <dcterms:created xsi:type="dcterms:W3CDTF">2016-10-31T16:36:08Z</dcterms:created>
  <dcterms:modified xsi:type="dcterms:W3CDTF">2019-07-10T19:12:25Z</dcterms:modified>
  <cp:category/>
  <cp:contentStatus/>
</cp:coreProperties>
</file>